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HOKURYU\Desktop\旧ＰＣ\ダウンロード\2022年度\市町村係\13.11 経営分析比較表\"/>
    </mc:Choice>
  </mc:AlternateContent>
  <xr:revisionPtr revIDLastSave="0" documentId="13_ncr:1_{4D339E2A-9E84-429A-9410-471F73C3BF1A}" xr6:coauthVersionLast="43" xr6:coauthVersionMax="43" xr10:uidLastSave="{00000000-0000-0000-0000-000000000000}"/>
  <workbookProtection workbookAlgorithmName="SHA-512" workbookHashValue="a2EM3dH81IG5WSDCAS7XHyoNFRoKyIKUbpzBQXXNQqypBqMns+IXKFrrteV5Pt2kcNmjZ5WAbX4mehg4caYa2w==" workbookSaltValue="0BE1OKXrNTJL9ZY58+tgN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<sst xmlns="http://schemas.openxmlformats.org/spreadsheetml/2006/main" count="236" uniqueCount="121">
  <si>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</si>
  <si>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</si>
  <si>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</si>
  <si>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</si>
  <si>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</si>
  <si>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</si>
  <si>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</si>
  <si>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</si>
  <si>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</si>
  <si>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</si>
  <si>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</si>
  <si>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</si>
  <si>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</si>
  <si>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</si>
  <si>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</si>
  <si>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</si>
  <si>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</si>
  <si>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</si>
  <si>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</si>
  <si>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</si>
  <si>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</si>
  <si>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</si>
  <si>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</si>
  <si>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</si>
  <si>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</si>
  <si>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</si>
  <si>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</si>
  <si>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</si>
  <si>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</si>
  <si>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</si>
  <si>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</si>
  <si>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</si>
  <si>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</si>
  <si>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</si>
  <si>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</si>
  <si>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</si>
  <si>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</si>
  <si>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</si>
  <si>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</si>
  <si>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</si>
  <si>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</si>
  <si>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</si>
  <si>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</si>
  <si>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</si>
  <si>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</si>
  <si>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</si>
  <si>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</si>
  <si>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</si>
  <si>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</si>
  <si>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</si>
  <si>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</si>
  <si>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</si>
  <si>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</si>
  <si>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</si>
  <si>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</si>
  <si>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</si>
  <si>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</si>
  <si>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</si>
  <si>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</si>
  <si>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</si>
  <si>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</si>
  <si>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</si>
  <si>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</si>
  <si>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</si>
  <si>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</si>
  <si>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</si>
  <si>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</si>
  <si>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</si>
  <si>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</si>
  <si>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</si>
  <si>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</si>
  <si>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</si>
  <si>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</si>
  <si>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</si>
  <si>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</si>
  <si>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</si>
  <si>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</si>
  <si>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</si>
  <si>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</si>
  <si>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</si>
  <si>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</si>
  <si>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</si>
  <si>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</si>
  <si>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</si>
  <si>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</si>
  <si>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</si>
  <si>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</si>
  <si>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</si>
  <si>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</si>
  <si>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</si>
  <si>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</si>
  <si>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</si>
  <si>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</si>
  <si>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</si>
  <si>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</si>
  <si>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</si>
  <si>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</si>
  <si>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</si>
  <si>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北竜町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</si>
  <si>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</si>
  <si>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</si>
  <si>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</si>
  <si>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</si>
  <si>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</si>
  <si>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</si>
  <si>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</si>
  <si>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</si>
  <si>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</si>
  <si>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</si>
  <si>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</si>
  <si>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</si>
  <si>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</si>
  <si>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</si>
  <si>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</si>
  <si>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</si>
  <si>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</si>
  <si>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</si>
  <si>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</si>
  <si>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収益的収支比率は100%を超えているが、経費回収率は60%程度となっており、一般会計繰入金等で補填している赤字状態です。
H24～H29年度に実施した機能強化対策事業により企業債残高が増え、他の類似団体よりも多くなっています。
汚水処理原価は他の類似団体よりも高くなっており、これは資本費や修繕等の維持管理費の増によるものであります。
水洗化率は90%以上となっており、処理区域内の加入率は今後伸びる見込みはありません。</t>
    <rPh sb="0" eb="3">
      <t>シュウエキテキ</t>
    </rPh>
    <rPh sb="3" eb="5">
      <t>シュウシ</t>
    </rPh>
    <rPh sb="5" eb="7">
      <t>ヒリツ</t>
    </rPh>
    <rPh sb="13" eb="14">
      <t>コ</t>
    </rPh>
    <rPh sb="20" eb="22">
      <t>ケイヒ</t>
    </rPh>
    <rPh sb="22" eb="25">
      <t>カイシュウリツ</t>
    </rPh>
    <rPh sb="29" eb="31">
      <t>テイド</t>
    </rPh>
    <rPh sb="38" eb="40">
      <t>イッパン</t>
    </rPh>
    <rPh sb="40" eb="42">
      <t>カイケイ</t>
    </rPh>
    <rPh sb="42" eb="45">
      <t>クリイレキン</t>
    </rPh>
    <rPh sb="45" eb="46">
      <t>トウ</t>
    </rPh>
    <rPh sb="47" eb="49">
      <t>ホテン</t>
    </rPh>
    <rPh sb="53" eb="55">
      <t>アカジ</t>
    </rPh>
    <rPh sb="55" eb="57">
      <t>ジョウタイ</t>
    </rPh>
    <rPh sb="68" eb="70">
      <t>ネンド</t>
    </rPh>
    <rPh sb="71" eb="73">
      <t>ジッシ</t>
    </rPh>
    <rPh sb="75" eb="77">
      <t>キノウ</t>
    </rPh>
    <rPh sb="77" eb="79">
      <t>キョウカ</t>
    </rPh>
    <rPh sb="79" eb="81">
      <t>タイサク</t>
    </rPh>
    <rPh sb="81" eb="83">
      <t>ジギョウ</t>
    </rPh>
    <rPh sb="86" eb="89">
      <t>キギョウサイ</t>
    </rPh>
    <rPh sb="89" eb="91">
      <t>ザンダカ</t>
    </rPh>
    <rPh sb="92" eb="93">
      <t>フ</t>
    </rPh>
    <rPh sb="95" eb="96">
      <t>ホカ</t>
    </rPh>
    <rPh sb="97" eb="99">
      <t>ルイジ</t>
    </rPh>
    <rPh sb="99" eb="101">
      <t>ダンタイ</t>
    </rPh>
    <rPh sb="104" eb="105">
      <t>オオ</t>
    </rPh>
    <rPh sb="114" eb="116">
      <t>オスイ</t>
    </rPh>
    <rPh sb="116" eb="118">
      <t>ショリ</t>
    </rPh>
    <rPh sb="118" eb="120">
      <t>ゲンカ</t>
    </rPh>
    <rPh sb="121" eb="122">
      <t>ホカ</t>
    </rPh>
    <rPh sb="123" eb="125">
      <t>ルイジ</t>
    </rPh>
    <rPh sb="125" eb="127">
      <t>ダンタイ</t>
    </rPh>
    <rPh sb="130" eb="131">
      <t>タカ</t>
    </rPh>
    <rPh sb="141" eb="144">
      <t>シホンヒ</t>
    </rPh>
    <rPh sb="145" eb="147">
      <t>シュウゼン</t>
    </rPh>
    <rPh sb="147" eb="148">
      <t>トウ</t>
    </rPh>
    <rPh sb="149" eb="151">
      <t>イジ</t>
    </rPh>
    <rPh sb="151" eb="154">
      <t>カンリヒ</t>
    </rPh>
    <rPh sb="155" eb="156">
      <t>ゾウ</t>
    </rPh>
    <rPh sb="168" eb="171">
      <t>スイセンカ</t>
    </rPh>
    <rPh sb="171" eb="172">
      <t>リツ</t>
    </rPh>
    <rPh sb="176" eb="178">
      <t>イジョウ</t>
    </rPh>
    <rPh sb="185" eb="187">
      <t>ショリ</t>
    </rPh>
    <rPh sb="187" eb="190">
      <t>クイキナイ</t>
    </rPh>
    <rPh sb="191" eb="194">
      <t>カニュウリツ</t>
    </rPh>
    <rPh sb="195" eb="197">
      <t>コンゴ</t>
    </rPh>
    <rPh sb="197" eb="198">
      <t>ノ</t>
    </rPh>
    <rPh sb="200" eb="202">
      <t>ミコ</t>
    </rPh>
    <phoneticPr fontId="4"/>
  </si>
  <si>
    <t>本町の処理区は2地区あり、和地区がS60年、碧水地区がH9年供用開始となっており、現在のところ管路施設は老朽化しているものの、改修・更新の予定はありません。
また処理施設においても機能強化対策事業により一部補助金を財源として電気計装設備や機械設備の更新をしました。</t>
    <rPh sb="0" eb="2">
      <t>ホンチョウ</t>
    </rPh>
    <rPh sb="3" eb="5">
      <t>ショリ</t>
    </rPh>
    <rPh sb="5" eb="6">
      <t>ク</t>
    </rPh>
    <rPh sb="8" eb="10">
      <t>チク</t>
    </rPh>
    <rPh sb="13" eb="14">
      <t>ワ</t>
    </rPh>
    <rPh sb="14" eb="16">
      <t>チク</t>
    </rPh>
    <rPh sb="20" eb="21">
      <t>ネン</t>
    </rPh>
    <rPh sb="22" eb="24">
      <t>ヘキスイ</t>
    </rPh>
    <rPh sb="24" eb="26">
      <t>チク</t>
    </rPh>
    <rPh sb="29" eb="30">
      <t>ネン</t>
    </rPh>
    <rPh sb="30" eb="32">
      <t>キョウヨウ</t>
    </rPh>
    <rPh sb="32" eb="34">
      <t>カイシ</t>
    </rPh>
    <rPh sb="41" eb="43">
      <t>ゲンザイ</t>
    </rPh>
    <rPh sb="47" eb="49">
      <t>カンロ</t>
    </rPh>
    <rPh sb="49" eb="51">
      <t>シセツ</t>
    </rPh>
    <rPh sb="52" eb="55">
      <t>ロウキュウカ</t>
    </rPh>
    <rPh sb="63" eb="65">
      <t>カイシュウ</t>
    </rPh>
    <rPh sb="66" eb="68">
      <t>コウシン</t>
    </rPh>
    <rPh sb="69" eb="71">
      <t>ヨテイ</t>
    </rPh>
    <rPh sb="81" eb="83">
      <t>ショリ</t>
    </rPh>
    <rPh sb="83" eb="85">
      <t>シセツ</t>
    </rPh>
    <rPh sb="90" eb="92">
      <t>キノウ</t>
    </rPh>
    <rPh sb="92" eb="94">
      <t>キョウカ</t>
    </rPh>
    <rPh sb="94" eb="96">
      <t>タイサク</t>
    </rPh>
    <rPh sb="96" eb="98">
      <t>ジギョウ</t>
    </rPh>
    <rPh sb="101" eb="103">
      <t>イチブ</t>
    </rPh>
    <rPh sb="103" eb="106">
      <t>ホジョキン</t>
    </rPh>
    <rPh sb="107" eb="109">
      <t>ザイゲン</t>
    </rPh>
    <rPh sb="112" eb="114">
      <t>デンキ</t>
    </rPh>
    <rPh sb="114" eb="116">
      <t>ケイソウ</t>
    </rPh>
    <rPh sb="116" eb="118">
      <t>セツビ</t>
    </rPh>
    <rPh sb="119" eb="121">
      <t>キカイ</t>
    </rPh>
    <rPh sb="121" eb="123">
      <t>セツビ</t>
    </rPh>
    <rPh sb="124" eb="126">
      <t>コウシン</t>
    </rPh>
    <phoneticPr fontId="4"/>
  </si>
  <si>
    <t>処理区域内の水洗化率が高く、年々行政人口が減少していることから今後加入人口が増える見込みはありません。また費用についてもこれ以上の縮減が見込めない状況ですが、今後は機能強化対策事業や資本費平準化債の元利償還金が増えていく見込みです。収入の増が見込めないことから、料金改定や他会計からの繰入金を検討し、安定した経営健全化を図ります。
今後の更新計画については、H29年度から2カ年で策定した最適整備構想により進めていきます。また管路施設については、カメラ調査等を定期的に実施し維持管理に努めます。</t>
    <rPh sb="0" eb="2">
      <t>ショリ</t>
    </rPh>
    <rPh sb="2" eb="5">
      <t>クイキナイ</t>
    </rPh>
    <rPh sb="6" eb="9">
      <t>スイセンカ</t>
    </rPh>
    <rPh sb="9" eb="10">
      <t>リツ</t>
    </rPh>
    <rPh sb="11" eb="12">
      <t>タカ</t>
    </rPh>
    <rPh sb="14" eb="16">
      <t>ネンネン</t>
    </rPh>
    <rPh sb="16" eb="18">
      <t>ギョウセイ</t>
    </rPh>
    <rPh sb="18" eb="20">
      <t>ジンコウ</t>
    </rPh>
    <rPh sb="21" eb="23">
      <t>ゲンショウ</t>
    </rPh>
    <rPh sb="31" eb="33">
      <t>コンゴ</t>
    </rPh>
    <rPh sb="33" eb="35">
      <t>カニュウ</t>
    </rPh>
    <rPh sb="35" eb="37">
      <t>ジンコウ</t>
    </rPh>
    <rPh sb="38" eb="39">
      <t>フ</t>
    </rPh>
    <rPh sb="41" eb="43">
      <t>ミコ</t>
    </rPh>
    <rPh sb="53" eb="55">
      <t>ヒヨウ</t>
    </rPh>
    <rPh sb="62" eb="64">
      <t>イジョウ</t>
    </rPh>
    <rPh sb="65" eb="67">
      <t>シュクゲン</t>
    </rPh>
    <rPh sb="68" eb="70">
      <t>ミコ</t>
    </rPh>
    <rPh sb="73" eb="75">
      <t>ジョウキョウ</t>
    </rPh>
    <rPh sb="79" eb="81">
      <t>コンゴ</t>
    </rPh>
    <rPh sb="82" eb="84">
      <t>キノウ</t>
    </rPh>
    <rPh sb="84" eb="86">
      <t>キョウカ</t>
    </rPh>
    <rPh sb="86" eb="88">
      <t>タイサク</t>
    </rPh>
    <rPh sb="88" eb="90">
      <t>ジギョウ</t>
    </rPh>
    <rPh sb="91" eb="94">
      <t>シホンヒ</t>
    </rPh>
    <rPh sb="94" eb="97">
      <t>ヘイジュンカ</t>
    </rPh>
    <rPh sb="97" eb="98">
      <t>サイ</t>
    </rPh>
    <rPh sb="99" eb="101">
      <t>ガンリ</t>
    </rPh>
    <rPh sb="101" eb="104">
      <t>ショウカンキン</t>
    </rPh>
    <rPh sb="105" eb="106">
      <t>フ</t>
    </rPh>
    <rPh sb="110" eb="112">
      <t>ミコ</t>
    </rPh>
    <rPh sb="116" eb="118">
      <t>シュウニュウ</t>
    </rPh>
    <rPh sb="119" eb="120">
      <t>ゾウ</t>
    </rPh>
    <rPh sb="121" eb="123">
      <t>ミコ</t>
    </rPh>
    <rPh sb="131" eb="133">
      <t>リョウキン</t>
    </rPh>
    <rPh sb="133" eb="135">
      <t>カイテイ</t>
    </rPh>
    <rPh sb="136" eb="139">
      <t>タカイケイ</t>
    </rPh>
    <rPh sb="142" eb="145">
      <t>クリイレキン</t>
    </rPh>
    <rPh sb="146" eb="148">
      <t>ケントウ</t>
    </rPh>
    <rPh sb="150" eb="152">
      <t>アンテイ</t>
    </rPh>
    <rPh sb="154" eb="156">
      <t>ケイエイ</t>
    </rPh>
    <rPh sb="156" eb="159">
      <t>ケンゼンカ</t>
    </rPh>
    <rPh sb="160" eb="161">
      <t>ハカ</t>
    </rPh>
    <rPh sb="166" eb="168">
      <t>コンゴ</t>
    </rPh>
    <rPh sb="169" eb="171">
      <t>コウシン</t>
    </rPh>
    <rPh sb="171" eb="173">
      <t>ケイカク</t>
    </rPh>
    <rPh sb="182" eb="184">
      <t>ネンド</t>
    </rPh>
    <rPh sb="188" eb="189">
      <t>ネン</t>
    </rPh>
    <rPh sb="190" eb="192">
      <t>サクテイ</t>
    </rPh>
    <rPh sb="194" eb="196">
      <t>サイテキ</t>
    </rPh>
    <rPh sb="196" eb="198">
      <t>セイビ</t>
    </rPh>
    <rPh sb="198" eb="200">
      <t>コウソウ</t>
    </rPh>
    <rPh sb="203" eb="204">
      <t>スス</t>
    </rPh>
    <rPh sb="213" eb="215">
      <t>カンロ</t>
    </rPh>
    <rPh sb="215" eb="217">
      <t>シセツ</t>
    </rPh>
    <rPh sb="226" eb="228">
      <t>チョウサ</t>
    </rPh>
    <rPh sb="228" eb="229">
      <t>トウ</t>
    </rPh>
    <rPh sb="230" eb="233">
      <t>テイキテキ</t>
    </rPh>
    <rPh sb="234" eb="236">
      <t>ジッシ</t>
    </rPh>
    <rPh sb="237" eb="239">
      <t>イジ</t>
    </rPh>
    <rPh sb="239" eb="241">
      <t>カンリ</t>
    </rPh>
    <rPh sb="242" eb="2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</si>
</sst>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B-4CC5-9DA7-95799005B8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071B-4CC5-9DA7-95799005B8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95.47</c:v>
                </c:pt>
                <c:pt idx="4">
                  <c:v>99.59</c:v>
                </c:pt>
              </c:numCache>
            </c:numRef>
          </c:val>
          <c:extLst>
            <c:ext xmlns:c16="http://schemas.microsoft.com/office/drawing/2014/chart" uri="{C3380CC4-5D6E-409C-BE32-E72D297353CC}">
              <c16:uniqueId val="{00000000-9563-4015-9E70-FF71A01A4B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9563-4015-9E70-FF71A01A4B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96.53</c:v>
                </c:pt>
                <c:pt idx="1">
                  <c:v>96.7</c:v>
                </c:pt>
                <c:pt idx="2">
                  <c:v>96.54</c:v>
                </c:pt>
                <c:pt idx="3">
                  <c:v>96.68</c:v>
                </c:pt>
                <c:pt idx="4">
                  <c:v>97.04</c:v>
                </c:pt>
              </c:numCache>
            </c:numRef>
          </c:val>
          <c:extLst>
            <c:ext xmlns:c16="http://schemas.microsoft.com/office/drawing/2014/chart" uri="{C3380CC4-5D6E-409C-BE32-E72D297353CC}">
              <c16:uniqueId val="{00000000-E1A7-4596-8C2C-C1BC86ADEA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E1A7-4596-8C2C-C1BC86ADEA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100.05</c:v>
                </c:pt>
                <c:pt idx="1">
                  <c:v>101.78</c:v>
                </c:pt>
                <c:pt idx="2">
                  <c:v>100.47</c:v>
                </c:pt>
                <c:pt idx="3">
                  <c:v>100.09</c:v>
                </c:pt>
                <c:pt idx="4">
                  <c:v>93.87</c:v>
                </c:pt>
              </c:numCache>
            </c:numRef>
          </c:val>
          <c:extLst>
            <c:ext xmlns:c16="http://schemas.microsoft.com/office/drawing/2014/chart" uri="{C3380CC4-5D6E-409C-BE32-E72D297353CC}">
              <c16:uniqueId val="{00000000-07D0-45F5-9794-13486292D5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0-45F5-9794-13486292D5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8-407F-9BAA-94C07F3E87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8-407F-9BAA-94C07F3E87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3-4A20-86C8-0659C22147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3-4A20-86C8-0659C22147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3E-4236-9A6D-6639C7AC21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E-4236-9A6D-6639C7AC21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E-4F2F-A501-A05D903114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E-4F2F-A501-A05D903114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1555.2</c:v>
                </c:pt>
                <c:pt idx="1">
                  <c:v>1426.4</c:v>
                </c:pt>
                <c:pt idx="2">
                  <c:v>1309.68</c:v>
                </c:pt>
                <c:pt idx="3">
                  <c:v>1192.72</c:v>
                </c:pt>
                <c:pt idx="4">
                  <c:v>1069.17</c:v>
                </c:pt>
              </c:numCache>
            </c:numRef>
          </c:val>
          <c:extLst>
            <c:ext xmlns:c16="http://schemas.microsoft.com/office/drawing/2014/chart" uri="{C3380CC4-5D6E-409C-BE32-E72D297353CC}">
              <c16:uniqueId val="{00000000-793C-412F-A8F2-BA2701316C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793C-412F-A8F2-BA2701316C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63.55</c:v>
                </c:pt>
                <c:pt idx="1">
                  <c:v>61.21</c:v>
                </c:pt>
                <c:pt idx="2">
                  <c:v>62.64</c:v>
                </c:pt>
                <c:pt idx="3">
                  <c:v>62.88</c:v>
                </c:pt>
                <c:pt idx="4">
                  <c:v>60.68</c:v>
                </c:pt>
              </c:numCache>
            </c:numRef>
          </c:val>
          <c:extLst>
            <c:ext xmlns:c16="http://schemas.microsoft.com/office/drawing/2014/chart" uri="{C3380CC4-5D6E-409C-BE32-E72D297353CC}">
              <c16:uniqueId val="{00000000-C3B5-41BF-9E7F-07E6128FC2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C3B5-41BF-9E7F-07E6128FC2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433.23</c:v>
                </c:pt>
                <c:pt idx="1">
                  <c:v>454.13</c:v>
                </c:pt>
                <c:pt idx="2">
                  <c:v>450.34</c:v>
                </c:pt>
                <c:pt idx="3">
                  <c:v>450.95</c:v>
                </c:pt>
                <c:pt idx="4">
                  <c:v>472.67</c:v>
                </c:pt>
              </c:numCache>
            </c:numRef>
          </c:val>
          <c:extLst>
            <c:ext xmlns:c16="http://schemas.microsoft.com/office/drawing/2014/chart" uri="{C3380CC4-5D6E-409C-BE32-E72D297353CC}">
              <c16:uniqueId val="{00000000-1CCD-4FB8-A971-EA3F7CCB46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1CCD-4FB8-A971-EA3F7CCB46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北竜町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1713</v>
      </c>
      <c r="AM8" s="55"/>
      <c r="AN8" s="55"/>
      <c r="AO8" s="55"/>
      <c r="AP8" s="55"/>
      <c r="AQ8" s="55"/>
      <c r="AR8" s="55"/>
      <c r="AS8" s="55"/>
      <c r="AT8" s="54">
        <f>データ!T6</f>
        <v>158.69999999999999</v>
      </c>
      <c r="AU8" s="54"/>
      <c r="AV8" s="54"/>
      <c r="AW8" s="54"/>
      <c r="AX8" s="54"/>
      <c r="AY8" s="54"/>
      <c r="AZ8" s="54"/>
      <c r="BA8" s="54"/>
      <c r="BB8" s="54">
        <f>データ!U6</f>
        <v>10.79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55.67</v>
      </c>
      <c r="Q10" s="54"/>
      <c r="R10" s="54"/>
      <c r="S10" s="54"/>
      <c r="T10" s="54"/>
      <c r="U10" s="54"/>
      <c r="V10" s="54"/>
      <c r="W10" s="54">
        <f>データ!Q6</f>
        <v>46.7</v>
      </c>
      <c r="X10" s="54"/>
      <c r="Y10" s="54"/>
      <c r="Z10" s="54"/>
      <c r="AA10" s="54"/>
      <c r="AB10" s="54"/>
      <c r="AC10" s="54"/>
      <c r="AD10" s="55">
        <f>データ!R6</f>
        <v>5000</v>
      </c>
      <c r="AE10" s="55"/>
      <c r="AF10" s="55"/>
      <c r="AG10" s="55"/>
      <c r="AH10" s="55"/>
      <c r="AI10" s="55"/>
      <c r="AJ10" s="55"/>
      <c r="AK10" s="2"/>
      <c r="AL10" s="55">
        <f>データ!V6</f>
        <v>947</v>
      </c>
      <c r="AM10" s="55"/>
      <c r="AN10" s="55"/>
      <c r="AO10" s="55"/>
      <c r="AP10" s="55"/>
      <c r="AQ10" s="55"/>
      <c r="AR10" s="55"/>
      <c r="AS10" s="55"/>
      <c r="AT10" s="54">
        <f>データ!W6</f>
        <v>0.71</v>
      </c>
      <c r="AU10" s="54"/>
      <c r="AV10" s="54"/>
      <c r="AW10" s="54"/>
      <c r="AX10" s="54"/>
      <c r="AY10" s="54"/>
      <c r="AZ10" s="54"/>
      <c r="BA10" s="54"/>
      <c r="BB10" s="54">
        <f>データ!X6</f>
        <v>1333.8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MIZpEinfOc86RHv/C4w9yIIJw37uhz5kEhfvQir1OXV+XFJSpIJ6y6PUbdkTXWKmjT2EgD/79nu1mgsXsp24kg==" saltValue="6YDe+qmXUVv+gLDAPPU4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14371</v>
      </c>
      <c r="D6" s="19">
        <f t="shared" si="3"/>
        <v>47</v>
      </c>
      <c r="E6" s="19">
        <f t="shared" si="3"/>
        <v>17</v>
      </c>
      <c r="F6" s="19">
        <f t="shared" si="3"/>
        <v>5</v>
      </c>
      <c r="G6" s="19">
        <f t="shared" si="3"/>
        <v>0</v>
      </c>
      <c r="H6" s="19" t="str">
        <f t="shared" si="3"/>
        <v>北海道　北竜町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55.67</v>
      </c>
      <c r="Q6" s="20">
        <f t="shared" si="3"/>
        <v>46.7</v>
      </c>
      <c r="R6" s="20">
        <f t="shared" si="3"/>
        <v>5000</v>
      </c>
      <c r="S6" s="20">
        <f t="shared" si="3"/>
        <v>1713</v>
      </c>
      <c r="T6" s="20">
        <f t="shared" si="3"/>
        <v>158.69999999999999</v>
      </c>
      <c r="U6" s="20">
        <f t="shared" si="3"/>
        <v>10.79</v>
      </c>
      <c r="V6" s="20">
        <f t="shared" si="3"/>
        <v>947</v>
      </c>
      <c r="W6" s="20">
        <f t="shared" si="3"/>
        <v>0.71</v>
      </c>
      <c r="X6" s="20">
        <f t="shared" si="3"/>
        <v>1333.8</v>
      </c>
      <c r="Y6" s="21">
        <f>IF(Y7="",NA(),Y7)</f>
        <v>100.05</v>
      </c>
      <c r="Z6" s="21">
        <f t="shared" ref="Z6:AH6" si="4">IF(Z7="",NA(),Z7)</f>
        <v>101.78</v>
      </c>
      <c r="AA6" s="21">
        <f t="shared" si="4"/>
        <v>100.47</v>
      </c>
      <c r="AB6" s="21">
        <f t="shared" si="4"/>
        <v>100.09</v>
      </c>
      <c r="AC6" s="21">
        <f t="shared" si="4"/>
        <v>93.87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1555.2</v>
      </c>
      <c r="BG6" s="21">
        <f t="shared" ref="BG6:BO6" si="7">IF(BG7="",NA(),BG7)</f>
        <v>1426.4</v>
      </c>
      <c r="BH6" s="21">
        <f t="shared" si="7"/>
        <v>1309.68</v>
      </c>
      <c r="BI6" s="21">
        <f t="shared" si="7"/>
        <v>1192.72</v>
      </c>
      <c r="BJ6" s="21">
        <f t="shared" si="7"/>
        <v>1069.17</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63.55</v>
      </c>
      <c r="BR6" s="21">
        <f t="shared" ref="BR6:BZ6" si="8">IF(BR7="",NA(),BR7)</f>
        <v>61.21</v>
      </c>
      <c r="BS6" s="21">
        <f t="shared" si="8"/>
        <v>62.64</v>
      </c>
      <c r="BT6" s="21">
        <f t="shared" si="8"/>
        <v>62.88</v>
      </c>
      <c r="BU6" s="21">
        <f t="shared" si="8"/>
        <v>60.68</v>
      </c>
      <c r="BV6" s="21">
        <f t="shared" si="8"/>
        <v>65.33</v>
      </c>
      <c r="BW6" s="21">
        <f t="shared" si="8"/>
        <v>65.39</v>
      </c>
      <c r="BX6" s="21">
        <f t="shared" si="8"/>
        <v>65.37</v>
      </c>
      <c r="BY6" s="21">
        <f t="shared" si="8"/>
        <v>68.11</v>
      </c>
      <c r="BZ6" s="21">
        <f t="shared" si="8"/>
        <v>67.23</v>
      </c>
      <c r="CA6" s="20" t="str">
        <f>IF(CA7="","",IF(CA7="-","【-】","【"&amp;SUBSTITUTE(TEXT(CA7,"#,##0.00"),"-","△")&amp;"】"))</f>
        <v>【60.65】</v>
      </c>
      <c r="CB6" s="21">
        <f>IF(CB7="",NA(),CB7)</f>
        <v>433.23</v>
      </c>
      <c r="CC6" s="21">
        <f t="shared" ref="CC6:CK6" si="9">IF(CC7="",NA(),CC7)</f>
        <v>454.13</v>
      </c>
      <c r="CD6" s="21">
        <f t="shared" si="9"/>
        <v>450.34</v>
      </c>
      <c r="CE6" s="21">
        <f t="shared" si="9"/>
        <v>450.95</v>
      </c>
      <c r="CF6" s="21">
        <f t="shared" si="9"/>
        <v>472.67</v>
      </c>
      <c r="CG6" s="21">
        <f t="shared" si="9"/>
        <v>227.43</v>
      </c>
      <c r="CH6" s="21">
        <f t="shared" si="9"/>
        <v>230.88</v>
      </c>
      <c r="CI6" s="21">
        <f t="shared" si="9"/>
        <v>228.99</v>
      </c>
      <c r="CJ6" s="21">
        <f t="shared" si="9"/>
        <v>222.41</v>
      </c>
      <c r="CK6" s="21">
        <f t="shared" si="9"/>
        <v>228.21</v>
      </c>
      <c r="CL6" s="20" t="str">
        <f>IF(CL7="","",IF(CL7="-","【-】","【"&amp;SUBSTITUTE(TEXT(CL7,"#,##0.00"),"-","△")&amp;"】"))</f>
        <v>【256.97】</v>
      </c>
      <c r="CM6" s="21">
        <f>IF(CM7="",NA(),CM7)</f>
        <v>100</v>
      </c>
      <c r="CN6" s="21">
        <f t="shared" ref="CN6:CV6" si="10">IF(CN7="",NA(),CN7)</f>
        <v>100</v>
      </c>
      <c r="CO6" s="21">
        <f t="shared" si="10"/>
        <v>100</v>
      </c>
      <c r="CP6" s="21">
        <f t="shared" si="10"/>
        <v>95.47</v>
      </c>
      <c r="CQ6" s="21">
        <f t="shared" si="10"/>
        <v>99.59</v>
      </c>
      <c r="CR6" s="21">
        <f t="shared" si="10"/>
        <v>56.01</v>
      </c>
      <c r="CS6" s="21">
        <f t="shared" si="10"/>
        <v>56.72</v>
      </c>
      <c r="CT6" s="21">
        <f t="shared" si="10"/>
        <v>54.06</v>
      </c>
      <c r="CU6" s="21">
        <f t="shared" si="10"/>
        <v>55.26</v>
      </c>
      <c r="CV6" s="21">
        <f t="shared" si="10"/>
        <v>54.54</v>
      </c>
      <c r="CW6" s="20" t="str">
        <f>IF(CW7="","",IF(CW7="-","【-】","【"&amp;SUBSTITUTE(TEXT(CW7,"#,##0.00"),"-","△")&amp;"】"))</f>
        <v>【61.14】</v>
      </c>
      <c r="CX6" s="21">
        <f>IF(CX7="",NA(),CX7)</f>
        <v>96.53</v>
      </c>
      <c r="CY6" s="21">
        <f t="shared" ref="CY6:DG6" si="11">IF(CY7="",NA(),CY7)</f>
        <v>96.7</v>
      </c>
      <c r="CZ6" s="21">
        <f t="shared" si="11"/>
        <v>96.54</v>
      </c>
      <c r="DA6" s="21">
        <f t="shared" si="11"/>
        <v>96.68</v>
      </c>
      <c r="DB6" s="21">
        <f t="shared" si="11"/>
        <v>97.04</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14371</v>
      </c>
      <c r="D7" s="23">
        <v>47</v>
      </c>
      <c r="E7" s="23">
        <v>17</v>
      </c>
      <c r="F7" s="23">
        <v>5</v>
      </c>
      <c r="G7" s="23">
        <v>0</v>
      </c>
      <c r="H7" s="23" t="s">
        <v>98</v>
      </c>
      <c r="I7" s="23" t="s">
        <v>99</v>
      </c>
      <c r="J7" s="23" t="s">
        <v>100</v>
      </c>
      <c r="K7" s="23" t="s">
        <v>101</v>
      </c>
      <c r="L7" s="23" t="s">
        <v>102</v>
      </c>
      <c r="M7" s="23" t="s">
        <v>103</v>
      </c>
      <c r="N7" s="24" t="s">
        <v>104</v>
      </c>
      <c r="O7" s="24" t="s">
        <v>105</v>
      </c>
      <c r="P7" s="24">
        <v>55.67</v>
      </c>
      <c r="Q7" s="24">
        <v>46.7</v>
      </c>
      <c r="R7" s="24">
        <v>5000</v>
      </c>
      <c r="S7" s="24">
        <v>1713</v>
      </c>
      <c r="T7" s="24">
        <v>158.69999999999999</v>
      </c>
      <c r="U7" s="24">
        <v>10.79</v>
      </c>
      <c r="V7" s="24">
        <v>947</v>
      </c>
      <c r="W7" s="24">
        <v>0.71</v>
      </c>
      <c r="X7" s="24">
        <v>1333.8</v>
      </c>
      <c r="Y7" s="24">
        <v>100.05</v>
      </c>
      <c r="Z7" s="24">
        <v>101.78</v>
      </c>
      <c r="AA7" s="24">
        <v>100.47</v>
      </c>
      <c r="AB7" s="24">
        <v>100.09</v>
      </c>
      <c r="AC7" s="24">
        <v>93.87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1555.2</v>
      </c>
      <c r="BG7" s="24">
        <v>1426.4</v>
      </c>
      <c r="BH7" s="24">
        <v>1309.68</v>
      </c>
      <c r="BI7" s="24">
        <v>1192.72</v>
      </c>
      <c r="BJ7" s="24">
        <v>1069.17</v>
      </c>
      <c r="BK7" s="24">
        <v>684.74</v>
      </c>
      <c r="BL7" s="24">
        <v>654.91999999999996</v>
      </c>
      <c r="BM7" s="24">
        <v>654.71</v>
      </c>
      <c r="BN7" s="24">
        <v>783.8</v>
      </c>
      <c r="BO7" s="24">
        <v>778.81</v>
      </c>
      <c r="BP7" s="24">
        <v>786.37</v>
      </c>
      <c r="BQ7" s="24">
        <v>63.55</v>
      </c>
      <c r="BR7" s="24">
        <v>61.21</v>
      </c>
      <c r="BS7" s="24">
        <v>62.64</v>
      </c>
      <c r="BT7" s="24">
        <v>62.88</v>
      </c>
      <c r="BU7" s="24">
        <v>60.68</v>
      </c>
      <c r="BV7" s="24">
        <v>65.33</v>
      </c>
      <c r="BW7" s="24">
        <v>65.39</v>
      </c>
      <c r="BX7" s="24">
        <v>65.37</v>
      </c>
      <c r="BY7" s="24">
        <v>68.11</v>
      </c>
      <c r="BZ7" s="24">
        <v>67.23</v>
      </c>
      <c r="CA7" s="24">
        <v>60.65</v>
      </c>
      <c r="CB7" s="24">
        <v>433.23</v>
      </c>
      <c r="CC7" s="24">
        <v>454.13</v>
      </c>
      <c r="CD7" s="24">
        <v>450.34</v>
      </c>
      <c r="CE7" s="24">
        <v>450.95</v>
      </c>
      <c r="CF7" s="24">
        <v>472.67</v>
      </c>
      <c r="CG7" s="24">
        <v>227.43</v>
      </c>
      <c r="CH7" s="24">
        <v>230.88</v>
      </c>
      <c r="CI7" s="24">
        <v>228.99</v>
      </c>
      <c r="CJ7" s="24">
        <v>222.41</v>
      </c>
      <c r="CK7" s="24">
        <v>228.21</v>
      </c>
      <c r="CL7" s="24">
        <v>256.97000000000003</v>
      </c>
      <c r="CM7" s="24">
        <v>100</v>
      </c>
      <c r="CN7" s="24">
        <v>100</v>
      </c>
      <c r="CO7" s="24">
        <v>100</v>
      </c>
      <c r="CP7" s="24">
        <v>95.47</v>
      </c>
      <c r="CQ7" s="24">
        <v>99.59</v>
      </c>
      <c r="CR7" s="24">
        <v>56.01</v>
      </c>
      <c r="CS7" s="24">
        <v>56.72</v>
      </c>
      <c r="CT7" s="24">
        <v>54.06</v>
      </c>
      <c r="CU7" s="24">
        <v>55.26</v>
      </c>
      <c r="CV7" s="24">
        <v>54.54</v>
      </c>
      <c r="CW7" s="24">
        <v>61.14</v>
      </c>
      <c r="CX7" s="24">
        <v>96.53</v>
      </c>
      <c r="CY7" s="24">
        <v>96.7</v>
      </c>
      <c r="CZ7" s="24">
        <v>96.54</v>
      </c>
      <c r="DA7" s="24">
        <v>96.68</v>
      </c>
      <c r="DB7" s="24">
        <v>97.04</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HOKURYU</cp:lastModifiedBy>
  <cp:lastPrinted>2023-01-19T07:42:41Z</cp:lastPrinted>
  <dcterms:created xsi:type="dcterms:W3CDTF">2022-12-01T01:53:36Z</dcterms:created>
  <dcterms:modified xsi:type="dcterms:W3CDTF">2023-01-19T07:45:42Z</dcterms:modified>
  <cp:category/>
</cp:coreProperties>
</file>