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HOKURYU\Desktop\旧ＰＣ\ダウンロード\2022年度\市町村係\13.11 経営分析比較表\"/>
    </mc:Choice>
  </mc:AlternateContent>
  <xr:revisionPtr revIDLastSave="0" documentId="13_ncr:1_{3E67D8B9-FEC5-4D0B-86F5-608CF82B9B19}" xr6:coauthVersionLast="43" xr6:coauthVersionMax="43" xr10:uidLastSave="{00000000-0000-0000-0000-000000000000}"/>
  <workbookProtection workbookAlgorithmName="SHA-512" workbookHashValue="NM967IZS24mHAwxCfQxctLQfYAmIS2GmGMy/WUxOMz4U4ia0KuaaFCZSXmYTcTkljpWPwhm5A97Ndm4o+qvt0g==" workbookSaltValue="eLIDY8DBxui+0Avuaizek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L10" i="4"/>
  <c r="AD10" i="4"/>
  <c r="I10" i="4"/>
  <c r="AL8" i="4"/>
  <c r="I8" i="4"/>
</calcChain>
</file>

<file path=xl/sharedStrings.xml><?xml version="1.0" encoding="utf-8"?>
<sst xmlns="http://schemas.openxmlformats.org/spreadsheetml/2006/main" count="247" uniqueCount="122">
  <si>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</si>
  <si>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</si>
  <si>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</si>
  <si>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</si>
  <si>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</si>
  <si>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</si>
  <si>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</si>
  <si>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</si>
  <si>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</si>
  <si>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</si>
  <si>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</si>
  <si>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</si>
  <si>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</si>
  <si>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</si>
  <si>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</si>
  <si>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</si>
  <si>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</si>
  <si>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</si>
  <si>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</si>
  <si>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</si>
  <si>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</si>
  <si>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</si>
  <si>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</si>
  <si>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</si>
  <si>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</si>
  <si>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</si>
  <si>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</si>
  <si>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</si>
  <si>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</si>
  <si>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</si>
  <si>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</si>
  <si>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</si>
  <si>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</si>
  <si>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</si>
  <si>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</si>
  <si>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</si>
  <si>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</si>
  <si>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</si>
  <si>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</si>
  <si>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</si>
  <si>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</si>
  <si>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</si>
  <si>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</si>
  <si>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</si>
  <si>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</si>
  <si>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</si>
  <si>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</si>
  <si>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</si>
  <si>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</si>
  <si>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</si>
  <si>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</si>
  <si>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</si>
  <si>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</si>
  <si>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</si>
  <si>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</si>
  <si>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</si>
  <si>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</si>
  <si>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</si>
  <si>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</si>
  <si>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</si>
  <si>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</si>
  <si>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</si>
  <si>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</si>
  <si>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</si>
  <si>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</si>
  <si>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</si>
  <si>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</si>
  <si>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</si>
  <si>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</si>
  <si>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</si>
  <si>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</si>
  <si>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</si>
  <si>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</si>
  <si>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</si>
  <si>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</si>
  <si>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</si>
  <si>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</si>
  <si>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</si>
  <si>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</si>
  <si>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</si>
  <si>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</si>
  <si>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</si>
  <si>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</si>
  <si>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</si>
  <si>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</si>
  <si>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</si>
  <si>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</si>
  <si>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</si>
  <si>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</si>
  <si>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</si>
  <si>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</si>
  <si>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</si>
  <si>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</si>
  <si>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</si>
  <si>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</si>
  <si>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</si>
  <si>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</si>
  <si>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</si>
  <si>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</si>
  <si>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北竜町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</si>
  <si>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</si>
  <si>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</si>
  <si>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</si>
  <si>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</si>
  <si>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</si>
  <si>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</si>
  <si>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</si>
  <si>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</si>
  <si>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</si>
  <si>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</si>
  <si>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</si>
  <si>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</si>
  <si>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</si>
  <si>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</si>
  <si>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</si>
  <si>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</si>
  <si>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</si>
  <si>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</si>
  <si>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</si>
  <si>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収益的収支比率は100%を下回っており、また経費回収率も70%程度となっているため、一般会計繰入金等で補填を行っている赤字経営です。
今後はH20年度以降に設置した浄化槽分の企業債が増となり元利償還金も増となっていく見込みです。
また維持管理費や修繕等により汚水処理原価も他の類似団体と比べ高くなっています。</t>
    <rPh sb="0" eb="7">
      <t>シュウエキテキシュウシヒリツ</t>
    </rPh>
    <rPh sb="13" eb="15">
      <t>シタマワ</t>
    </rPh>
    <rPh sb="22" eb="24">
      <t>ケイヒ</t>
    </rPh>
    <rPh sb="24" eb="27">
      <t>カイシュウリツ</t>
    </rPh>
    <rPh sb="31" eb="33">
      <t>テイド</t>
    </rPh>
    <rPh sb="42" eb="44">
      <t>イッパン</t>
    </rPh>
    <rPh sb="44" eb="46">
      <t>カイケイ</t>
    </rPh>
    <rPh sb="46" eb="49">
      <t>クリイレキン</t>
    </rPh>
    <rPh sb="49" eb="50">
      <t>トウ</t>
    </rPh>
    <rPh sb="51" eb="53">
      <t>ホテン</t>
    </rPh>
    <rPh sb="54" eb="55">
      <t>オコナ</t>
    </rPh>
    <rPh sb="59" eb="61">
      <t>アカジ</t>
    </rPh>
    <rPh sb="61" eb="63">
      <t>ケイエイ</t>
    </rPh>
    <rPh sb="67" eb="69">
      <t>コンゴ</t>
    </rPh>
    <rPh sb="73" eb="75">
      <t>ネンド</t>
    </rPh>
    <rPh sb="75" eb="77">
      <t>イコウ</t>
    </rPh>
    <rPh sb="78" eb="80">
      <t>セッチ</t>
    </rPh>
    <rPh sb="82" eb="85">
      <t>ジョウカソウ</t>
    </rPh>
    <rPh sb="85" eb="86">
      <t>ブン</t>
    </rPh>
    <rPh sb="87" eb="90">
      <t>キギョウサイ</t>
    </rPh>
    <rPh sb="91" eb="92">
      <t>ゾウ</t>
    </rPh>
    <rPh sb="95" eb="97">
      <t>ガンリ</t>
    </rPh>
    <rPh sb="97" eb="100">
      <t>ショウカンキン</t>
    </rPh>
    <rPh sb="101" eb="102">
      <t>ゾウ</t>
    </rPh>
    <rPh sb="108" eb="110">
      <t>ミコ</t>
    </rPh>
    <rPh sb="117" eb="119">
      <t>イジ</t>
    </rPh>
    <rPh sb="119" eb="122">
      <t>カンリヒ</t>
    </rPh>
    <rPh sb="123" eb="125">
      <t>シュウゼン</t>
    </rPh>
    <rPh sb="125" eb="126">
      <t>トウ</t>
    </rPh>
    <rPh sb="129" eb="131">
      <t>オスイ</t>
    </rPh>
    <rPh sb="131" eb="133">
      <t>ショリ</t>
    </rPh>
    <rPh sb="133" eb="135">
      <t>ゲンカ</t>
    </rPh>
    <rPh sb="136" eb="137">
      <t>ホカ</t>
    </rPh>
    <rPh sb="138" eb="140">
      <t>ルイジ</t>
    </rPh>
    <rPh sb="140" eb="142">
      <t>ダンタイ</t>
    </rPh>
    <rPh sb="143" eb="144">
      <t>クラ</t>
    </rPh>
    <rPh sb="145" eb="146">
      <t>タカ</t>
    </rPh>
    <phoneticPr fontId="4"/>
  </si>
  <si>
    <t>本町の個別排水処理事業はH7年度から実施しており、浄化槽の耐用年数は30年以上あるといわれていることから、まだ老朽化しているとは考えられませんが、定期的な清掃業務、保守点検、修繕業務、またブロアポンプやダイヤフラム等の消耗品については故障しているものを順次交換を行っており、設備の長寿命化に努めて参ります。</t>
    <rPh sb="0" eb="2">
      <t>ホンチョウ</t>
    </rPh>
    <rPh sb="3" eb="5">
      <t>コベツ</t>
    </rPh>
    <rPh sb="5" eb="7">
      <t>ハイスイ</t>
    </rPh>
    <rPh sb="7" eb="9">
      <t>ショリ</t>
    </rPh>
    <rPh sb="9" eb="11">
      <t>ジギョウ</t>
    </rPh>
    <rPh sb="14" eb="16">
      <t>ネンド</t>
    </rPh>
    <rPh sb="18" eb="20">
      <t>ジッシ</t>
    </rPh>
    <rPh sb="25" eb="28">
      <t>ジョウカソウ</t>
    </rPh>
    <rPh sb="29" eb="31">
      <t>タイヨウ</t>
    </rPh>
    <rPh sb="31" eb="33">
      <t>ネンスウ</t>
    </rPh>
    <rPh sb="36" eb="37">
      <t>ネン</t>
    </rPh>
    <rPh sb="37" eb="39">
      <t>イジョウ</t>
    </rPh>
    <rPh sb="55" eb="58">
      <t>ロウキュウカ</t>
    </rPh>
    <rPh sb="64" eb="65">
      <t>カンガ</t>
    </rPh>
    <rPh sb="73" eb="76">
      <t>テイキテキ</t>
    </rPh>
    <rPh sb="77" eb="79">
      <t>セイソウ</t>
    </rPh>
    <rPh sb="79" eb="81">
      <t>ギョウム</t>
    </rPh>
    <rPh sb="82" eb="84">
      <t>ホシュ</t>
    </rPh>
    <rPh sb="84" eb="86">
      <t>テンケン</t>
    </rPh>
    <rPh sb="87" eb="89">
      <t>シュウゼン</t>
    </rPh>
    <rPh sb="89" eb="91">
      <t>ギョウム</t>
    </rPh>
    <rPh sb="107" eb="108">
      <t>トウ</t>
    </rPh>
    <rPh sb="109" eb="112">
      <t>ショウモウヒン</t>
    </rPh>
    <rPh sb="117" eb="119">
      <t>コショウ</t>
    </rPh>
    <rPh sb="126" eb="128">
      <t>ジュンジ</t>
    </rPh>
    <rPh sb="128" eb="130">
      <t>コウカン</t>
    </rPh>
    <rPh sb="131" eb="132">
      <t>オコナ</t>
    </rPh>
    <rPh sb="137" eb="139">
      <t>セツビ</t>
    </rPh>
    <rPh sb="140" eb="143">
      <t>チョウジュミョウ</t>
    </rPh>
    <rPh sb="143" eb="144">
      <t>カ</t>
    </rPh>
    <rPh sb="145" eb="146">
      <t>ツト</t>
    </rPh>
    <rPh sb="148" eb="149">
      <t>マイ</t>
    </rPh>
    <phoneticPr fontId="4"/>
  </si>
  <si>
    <t>今後は住宅解体による浄化槽撤去やブロアポンプ等の修繕費の増が見込まれます。
また新規の浄化槽設置の見込みは少ないと思われ、人口や設置基数の減による収入の減少も見込まれると予想されますので、料金改定や他会計からの繰入金を検討し、安定した経営の健全化を図ります。</t>
    <rPh sb="0" eb="2">
      <t>コンゴ</t>
    </rPh>
    <rPh sb="3" eb="5">
      <t>ジュウタク</t>
    </rPh>
    <rPh sb="5" eb="7">
      <t>カイタイ</t>
    </rPh>
    <rPh sb="10" eb="13">
      <t>ジョウカソウ</t>
    </rPh>
    <rPh sb="13" eb="15">
      <t>テッキョ</t>
    </rPh>
    <rPh sb="22" eb="23">
      <t>トウ</t>
    </rPh>
    <rPh sb="24" eb="27">
      <t>シュウゼンヒ</t>
    </rPh>
    <rPh sb="28" eb="29">
      <t>ゾウ</t>
    </rPh>
    <rPh sb="30" eb="32">
      <t>ミコ</t>
    </rPh>
    <rPh sb="40" eb="42">
      <t>シンキ</t>
    </rPh>
    <rPh sb="43" eb="46">
      <t>ジョウカソウ</t>
    </rPh>
    <rPh sb="46" eb="48">
      <t>セッチ</t>
    </rPh>
    <rPh sb="49" eb="51">
      <t>ミコ</t>
    </rPh>
    <rPh sb="53" eb="54">
      <t>スク</t>
    </rPh>
    <rPh sb="57" eb="58">
      <t>オモ</t>
    </rPh>
    <rPh sb="61" eb="63">
      <t>ジンコウ</t>
    </rPh>
    <rPh sb="64" eb="66">
      <t>セッチ</t>
    </rPh>
    <rPh sb="66" eb="68">
      <t>キスウ</t>
    </rPh>
    <rPh sb="69" eb="70">
      <t>ゲン</t>
    </rPh>
    <rPh sb="73" eb="75">
      <t>シュウニュウ</t>
    </rPh>
    <rPh sb="76" eb="78">
      <t>ゲンショウ</t>
    </rPh>
    <rPh sb="79" eb="81">
      <t>ミコ</t>
    </rPh>
    <rPh sb="85" eb="87">
      <t>ヨソウ</t>
    </rPh>
    <rPh sb="94" eb="96">
      <t>リョウキン</t>
    </rPh>
    <rPh sb="96" eb="98">
      <t>カイテイ</t>
    </rPh>
    <rPh sb="99" eb="102">
      <t>タカイケイ</t>
    </rPh>
    <rPh sb="105" eb="108">
      <t>クリイレキン</t>
    </rPh>
    <rPh sb="109" eb="111">
      <t>ケントウ</t>
    </rPh>
    <rPh sb="113" eb="115">
      <t>アンテイ</t>
    </rPh>
    <rPh sb="117" eb="119">
      <t>ケイエイ</t>
    </rPh>
    <rPh sb="120" eb="123">
      <t>ケンゼンカ</t>
    </rPh>
    <rPh sb="124" eb="12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</si>
</sst>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C4-426B-8803-C86038E3A6E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AC4-426B-8803-C86038E3A6E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87.29</c:v>
                </c:pt>
                <c:pt idx="1">
                  <c:v>88.79</c:v>
                </c:pt>
                <c:pt idx="2">
                  <c:v>90.18</c:v>
                </c:pt>
                <c:pt idx="3">
                  <c:v>93.64</c:v>
                </c:pt>
                <c:pt idx="4">
                  <c:v>92.66</c:v>
                </c:pt>
              </c:numCache>
            </c:numRef>
          </c:val>
          <c:extLst>
            <c:ext xmlns:c16="http://schemas.microsoft.com/office/drawing/2014/chart" uri="{C3380CC4-5D6E-409C-BE32-E72D297353CC}">
              <c16:uniqueId val="{00000000-63A1-4E64-985A-12749C14EFF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51.71</c:v>
                </c:pt>
                <c:pt idx="1">
                  <c:v>50.56</c:v>
                </c:pt>
                <c:pt idx="2">
                  <c:v>47.35</c:v>
                </c:pt>
                <c:pt idx="3">
                  <c:v>46.36</c:v>
                </c:pt>
                <c:pt idx="4">
                  <c:v>228.91</c:v>
                </c:pt>
              </c:numCache>
            </c:numRef>
          </c:val>
          <c:smooth val="0"/>
          <c:extLst>
            <c:ext xmlns:c16="http://schemas.microsoft.com/office/drawing/2014/chart" uri="{C3380CC4-5D6E-409C-BE32-E72D297353CC}">
              <c16:uniqueId val="{00000001-63A1-4E64-985A-12749C14EFF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B6D-4982-9281-760013BA53F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82.91</c:v>
                </c:pt>
                <c:pt idx="1">
                  <c:v>83.85</c:v>
                </c:pt>
                <c:pt idx="2">
                  <c:v>81.209999999999994</c:v>
                </c:pt>
                <c:pt idx="3">
                  <c:v>83.08</c:v>
                </c:pt>
                <c:pt idx="4">
                  <c:v>82.61</c:v>
                </c:pt>
              </c:numCache>
            </c:numRef>
          </c:val>
          <c:smooth val="0"/>
          <c:extLst>
            <c:ext xmlns:c16="http://schemas.microsoft.com/office/drawing/2014/chart" uri="{C3380CC4-5D6E-409C-BE32-E72D297353CC}">
              <c16:uniqueId val="{00000001-6B6D-4982-9281-760013BA53F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93.42</c:v>
                </c:pt>
                <c:pt idx="1">
                  <c:v>93.6</c:v>
                </c:pt>
                <c:pt idx="2">
                  <c:v>93.37</c:v>
                </c:pt>
                <c:pt idx="3">
                  <c:v>92.97</c:v>
                </c:pt>
                <c:pt idx="4">
                  <c:v>92.75</c:v>
                </c:pt>
              </c:numCache>
            </c:numRef>
          </c:val>
          <c:extLst>
            <c:ext xmlns:c16="http://schemas.microsoft.com/office/drawing/2014/chart" uri="{C3380CC4-5D6E-409C-BE32-E72D297353CC}">
              <c16:uniqueId val="{00000000-F759-4186-8449-2C9BC01BC56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59-4186-8449-2C9BC01BC56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DD-4B41-9944-8F0ADD6A6A4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DD-4B41-9944-8F0ADD6A6A4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9B-4893-8933-F915E8F1066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9B-4893-8933-F915E8F1066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01-44E1-91C6-3DA145E1EFB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01-44E1-91C6-3DA145E1EFB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EA-4253-9DB9-C77B0EC07A9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EA-4253-9DB9-C77B0EC07A9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1087.99</c:v>
                </c:pt>
                <c:pt idx="1">
                  <c:v>1007.21</c:v>
                </c:pt>
                <c:pt idx="2">
                  <c:v>944.4</c:v>
                </c:pt>
                <c:pt idx="3">
                  <c:v>864.08</c:v>
                </c:pt>
                <c:pt idx="4">
                  <c:v>788.12</c:v>
                </c:pt>
              </c:numCache>
            </c:numRef>
          </c:val>
          <c:extLst>
            <c:ext xmlns:c16="http://schemas.microsoft.com/office/drawing/2014/chart" uri="{C3380CC4-5D6E-409C-BE32-E72D297353CC}">
              <c16:uniqueId val="{00000000-2C43-45DC-815D-EAA7DFAC755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888.8</c:v>
                </c:pt>
                <c:pt idx="1">
                  <c:v>855.65</c:v>
                </c:pt>
                <c:pt idx="2">
                  <c:v>862.99</c:v>
                </c:pt>
                <c:pt idx="3">
                  <c:v>782.91</c:v>
                </c:pt>
                <c:pt idx="4">
                  <c:v>783.21</c:v>
                </c:pt>
              </c:numCache>
            </c:numRef>
          </c:val>
          <c:smooth val="0"/>
          <c:extLst>
            <c:ext xmlns:c16="http://schemas.microsoft.com/office/drawing/2014/chart" uri="{C3380CC4-5D6E-409C-BE32-E72D297353CC}">
              <c16:uniqueId val="{00000001-2C43-45DC-815D-EAA7DFAC755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73.89</c:v>
                </c:pt>
                <c:pt idx="1">
                  <c:v>67.41</c:v>
                </c:pt>
                <c:pt idx="2">
                  <c:v>68.599999999999994</c:v>
                </c:pt>
                <c:pt idx="3">
                  <c:v>70.14</c:v>
                </c:pt>
                <c:pt idx="4">
                  <c:v>67.430000000000007</c:v>
                </c:pt>
              </c:numCache>
            </c:numRef>
          </c:val>
          <c:extLst>
            <c:ext xmlns:c16="http://schemas.microsoft.com/office/drawing/2014/chart" uri="{C3380CC4-5D6E-409C-BE32-E72D297353CC}">
              <c16:uniqueId val="{00000000-3625-48DB-9295-784A8774F31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52.55</c:v>
                </c:pt>
                <c:pt idx="1">
                  <c:v>52.23</c:v>
                </c:pt>
                <c:pt idx="2">
                  <c:v>50.06</c:v>
                </c:pt>
                <c:pt idx="3">
                  <c:v>49.38</c:v>
                </c:pt>
                <c:pt idx="4">
                  <c:v>48.53</c:v>
                </c:pt>
              </c:numCache>
            </c:numRef>
          </c:val>
          <c:smooth val="0"/>
          <c:extLst>
            <c:ext xmlns:c16="http://schemas.microsoft.com/office/drawing/2014/chart" uri="{C3380CC4-5D6E-409C-BE32-E72D297353CC}">
              <c16:uniqueId val="{00000001-3625-48DB-9295-784A8774F31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340.95</c:v>
                </c:pt>
                <c:pt idx="1">
                  <c:v>374.3</c:v>
                </c:pt>
                <c:pt idx="2">
                  <c:v>374.84</c:v>
                </c:pt>
                <c:pt idx="3">
                  <c:v>369.33</c:v>
                </c:pt>
                <c:pt idx="4">
                  <c:v>386.58</c:v>
                </c:pt>
              </c:numCache>
            </c:numRef>
          </c:val>
          <c:extLst>
            <c:ext xmlns:c16="http://schemas.microsoft.com/office/drawing/2014/chart" uri="{C3380CC4-5D6E-409C-BE32-E72D297353CC}">
              <c16:uniqueId val="{00000000-429A-408C-9A85-FFC7BE83ABC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292.45</c:v>
                </c:pt>
                <c:pt idx="1">
                  <c:v>294.05</c:v>
                </c:pt>
                <c:pt idx="2">
                  <c:v>309.22000000000003</c:v>
                </c:pt>
                <c:pt idx="3">
                  <c:v>316.97000000000003</c:v>
                </c:pt>
                <c:pt idx="4">
                  <c:v>326.17</c:v>
                </c:pt>
              </c:numCache>
            </c:numRef>
          </c:val>
          <c:smooth val="0"/>
          <c:extLst>
            <c:ext xmlns:c16="http://schemas.microsoft.com/office/drawing/2014/chart" uri="{C3380CC4-5D6E-409C-BE32-E72D297353CC}">
              <c16:uniqueId val="{00000001-429A-408C-9A85-FFC7BE83ABC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W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北竜町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個別排水処理</v>
      </c>
      <c r="Q8" s="66"/>
      <c r="R8" s="66"/>
      <c r="S8" s="66"/>
      <c r="T8" s="66"/>
      <c r="U8" s="66"/>
      <c r="V8" s="66"/>
      <c r="W8" s="66" t="str">
        <f>データ!L6</f>
        <v>L2</v>
      </c>
      <c r="X8" s="66"/>
      <c r="Y8" s="66"/>
      <c r="Z8" s="66"/>
      <c r="AA8" s="66"/>
      <c r="AB8" s="66"/>
      <c r="AC8" s="66"/>
      <c r="AD8" s="67" t="str">
        <f>データ!$M$6</f>
        <v>非設置</v>
      </c>
      <c r="AE8" s="67"/>
      <c r="AF8" s="67"/>
      <c r="AG8" s="67"/>
      <c r="AH8" s="67"/>
      <c r="AI8" s="67"/>
      <c r="AJ8" s="67"/>
      <c r="AK8" s="3"/>
      <c r="AL8" s="55">
        <f>データ!S6</f>
        <v>1713</v>
      </c>
      <c r="AM8" s="55"/>
      <c r="AN8" s="55"/>
      <c r="AO8" s="55"/>
      <c r="AP8" s="55"/>
      <c r="AQ8" s="55"/>
      <c r="AR8" s="55"/>
      <c r="AS8" s="55"/>
      <c r="AT8" s="54">
        <f>データ!T6</f>
        <v>158.69999999999999</v>
      </c>
      <c r="AU8" s="54"/>
      <c r="AV8" s="54"/>
      <c r="AW8" s="54"/>
      <c r="AX8" s="54"/>
      <c r="AY8" s="54"/>
      <c r="AZ8" s="54"/>
      <c r="BA8" s="54"/>
      <c r="BB8" s="54">
        <f>データ!U6</f>
        <v>10.79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32.04</v>
      </c>
      <c r="Q10" s="54"/>
      <c r="R10" s="54"/>
      <c r="S10" s="54"/>
      <c r="T10" s="54"/>
      <c r="U10" s="54"/>
      <c r="V10" s="54"/>
      <c r="W10" s="54">
        <f>データ!Q6</f>
        <v>100</v>
      </c>
      <c r="X10" s="54"/>
      <c r="Y10" s="54"/>
      <c r="Z10" s="54"/>
      <c r="AA10" s="54"/>
      <c r="AB10" s="54"/>
      <c r="AC10" s="54"/>
      <c r="AD10" s="55">
        <f>データ!R6</f>
        <v>5000</v>
      </c>
      <c r="AE10" s="55"/>
      <c r="AF10" s="55"/>
      <c r="AG10" s="55"/>
      <c r="AH10" s="55"/>
      <c r="AI10" s="55"/>
      <c r="AJ10" s="55"/>
      <c r="AK10" s="2"/>
      <c r="AL10" s="55">
        <f>データ!V6</f>
        <v>545</v>
      </c>
      <c r="AM10" s="55"/>
      <c r="AN10" s="55"/>
      <c r="AO10" s="55"/>
      <c r="AP10" s="55"/>
      <c r="AQ10" s="55"/>
      <c r="AR10" s="55"/>
      <c r="AS10" s="55"/>
      <c r="AT10" s="54">
        <f>データ!W6</f>
        <v>22</v>
      </c>
      <c r="AU10" s="54"/>
      <c r="AV10" s="54"/>
      <c r="AW10" s="54"/>
      <c r="AX10" s="54"/>
      <c r="AY10" s="54"/>
      <c r="AZ10" s="54"/>
      <c r="BA10" s="54"/>
      <c r="BB10" s="54">
        <f>データ!X6</f>
        <v>24.77</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121</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【765.05】</v>
      </c>
      <c r="I86" s="12" t="str">
        <f>データ!CA6</f>
        <v>【48.97】</v>
      </c>
      <c r="J86" s="12" t="str">
        <f>データ!CL6</f>
        <v>【328.76】</v>
      </c>
      <c r="K86" s="12" t="str">
        <f>データ!CW6</f>
        <v>【224.12】</v>
      </c>
      <c r="L86" s="12" t="str">
        <f>データ!DH6</f>
        <v>【81.92】</v>
      </c>
      <c r="M86" s="12" t="s">
        <v>45</v>
      </c>
      <c r="N86" s="12" t="s">
        <v>45</v>
      </c>
      <c r="O86" s="12" t="str">
        <f>データ!EO6</f>
        <v>【-】</v>
      </c>
    </row>
  </sheetData>
  <sheetProtection algorithmName="SHA-512" hashValue="HAY91VTgHiITgQaPdTRgbnstMWjci87BmC5C3cTODlbmb2MrsCkk6l2u3t32ITZgSSCD941IFc+IqngfNzNvXA==" saltValue="6neOKFmTwZWdOSPBvVl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14371</v>
      </c>
      <c r="D6" s="19">
        <f t="shared" si="3"/>
        <v>47</v>
      </c>
      <c r="E6" s="19">
        <f t="shared" si="3"/>
        <v>18</v>
      </c>
      <c r="F6" s="19">
        <f t="shared" si="3"/>
        <v>1</v>
      </c>
      <c r="G6" s="19">
        <f t="shared" si="3"/>
        <v>0</v>
      </c>
      <c r="H6" s="19" t="str">
        <f t="shared" si="3"/>
        <v>北海道　北竜町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32.04</v>
      </c>
      <c r="Q6" s="20">
        <f t="shared" si="3"/>
        <v>100</v>
      </c>
      <c r="R6" s="20">
        <f t="shared" si="3"/>
        <v>5000</v>
      </c>
      <c r="S6" s="20">
        <f t="shared" si="3"/>
        <v>1713</v>
      </c>
      <c r="T6" s="20">
        <f t="shared" si="3"/>
        <v>158.69999999999999</v>
      </c>
      <c r="U6" s="20">
        <f t="shared" si="3"/>
        <v>10.79</v>
      </c>
      <c r="V6" s="20">
        <f t="shared" si="3"/>
        <v>545</v>
      </c>
      <c r="W6" s="20">
        <f t="shared" si="3"/>
        <v>22</v>
      </c>
      <c r="X6" s="20">
        <f t="shared" si="3"/>
        <v>24.77</v>
      </c>
      <c r="Y6" s="21">
        <f>IF(Y7="",NA(),Y7)</f>
        <v>93.42</v>
      </c>
      <c r="Z6" s="21">
        <f t="shared" ref="Z6:AH6" si="4">IF(Z7="",NA(),Z7)</f>
        <v>93.6</v>
      </c>
      <c r="AA6" s="21">
        <f t="shared" si="4"/>
        <v>93.37</v>
      </c>
      <c r="AB6" s="21">
        <f t="shared" si="4"/>
        <v>92.97</v>
      </c>
      <c r="AC6" s="21">
        <f t="shared" si="4"/>
        <v>92.75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1087.99</v>
      </c>
      <c r="BG6" s="21">
        <f t="shared" ref="BG6:BO6" si="7">IF(BG7="",NA(),BG7)</f>
        <v>1007.21</v>
      </c>
      <c r="BH6" s="21">
        <f t="shared" si="7"/>
        <v>944.4</v>
      </c>
      <c r="BI6" s="21">
        <f t="shared" si="7"/>
        <v>864.08</v>
      </c>
      <c r="BJ6" s="21">
        <f t="shared" si="7"/>
        <v>788.12</v>
      </c>
      <c r="BK6" s="21">
        <f t="shared" si="7"/>
        <v>888.8</v>
      </c>
      <c r="BL6" s="21">
        <f t="shared" si="7"/>
        <v>855.65</v>
      </c>
      <c r="BM6" s="21">
        <f t="shared" si="7"/>
        <v>862.99</v>
      </c>
      <c r="BN6" s="21">
        <f t="shared" si="7"/>
        <v>782.91</v>
      </c>
      <c r="BO6" s="21">
        <f t="shared" si="7"/>
        <v>783.21</v>
      </c>
      <c r="BP6" s="20" t="str">
        <f>IF(BP7="","",IF(BP7="-","【-】","【"&amp;SUBSTITUTE(TEXT(BP7,"#,##0.00"),"-","△")&amp;"】"))</f>
        <v>【765.05】</v>
      </c>
      <c r="BQ6" s="21">
        <f>IF(BQ7="",NA(),BQ7)</f>
        <v>73.89</v>
      </c>
      <c r="BR6" s="21">
        <f t="shared" ref="BR6:BZ6" si="8">IF(BR7="",NA(),BR7)</f>
        <v>67.41</v>
      </c>
      <c r="BS6" s="21">
        <f t="shared" si="8"/>
        <v>68.599999999999994</v>
      </c>
      <c r="BT6" s="21">
        <f t="shared" si="8"/>
        <v>70.14</v>
      </c>
      <c r="BU6" s="21">
        <f t="shared" si="8"/>
        <v>67.430000000000007</v>
      </c>
      <c r="BV6" s="21">
        <f t="shared" si="8"/>
        <v>52.55</v>
      </c>
      <c r="BW6" s="21">
        <f t="shared" si="8"/>
        <v>52.23</v>
      </c>
      <c r="BX6" s="21">
        <f t="shared" si="8"/>
        <v>50.06</v>
      </c>
      <c r="BY6" s="21">
        <f t="shared" si="8"/>
        <v>49.38</v>
      </c>
      <c r="BZ6" s="21">
        <f t="shared" si="8"/>
        <v>48.53</v>
      </c>
      <c r="CA6" s="20" t="str">
        <f>IF(CA7="","",IF(CA7="-","【-】","【"&amp;SUBSTITUTE(TEXT(CA7,"#,##0.00"),"-","△")&amp;"】"))</f>
        <v>【48.97】</v>
      </c>
      <c r="CB6" s="21">
        <f>IF(CB7="",NA(),CB7)</f>
        <v>340.95</v>
      </c>
      <c r="CC6" s="21">
        <f t="shared" ref="CC6:CK6" si="9">IF(CC7="",NA(),CC7)</f>
        <v>374.3</v>
      </c>
      <c r="CD6" s="21">
        <f t="shared" si="9"/>
        <v>374.84</v>
      </c>
      <c r="CE6" s="21">
        <f t="shared" si="9"/>
        <v>369.33</v>
      </c>
      <c r="CF6" s="21">
        <f t="shared" si="9"/>
        <v>386.58</v>
      </c>
      <c r="CG6" s="21">
        <f t="shared" si="9"/>
        <v>292.45</v>
      </c>
      <c r="CH6" s="21">
        <f t="shared" si="9"/>
        <v>294.05</v>
      </c>
      <c r="CI6" s="21">
        <f t="shared" si="9"/>
        <v>309.22000000000003</v>
      </c>
      <c r="CJ6" s="21">
        <f t="shared" si="9"/>
        <v>316.97000000000003</v>
      </c>
      <c r="CK6" s="21">
        <f t="shared" si="9"/>
        <v>326.17</v>
      </c>
      <c r="CL6" s="20" t="str">
        <f>IF(CL7="","",IF(CL7="-","【-】","【"&amp;SUBSTITUTE(TEXT(CL7,"#,##0.00"),"-","△")&amp;"】"))</f>
        <v>【328.76】</v>
      </c>
      <c r="CM6" s="21">
        <f>IF(CM7="",NA(),CM7)</f>
        <v>87.29</v>
      </c>
      <c r="CN6" s="21">
        <f t="shared" ref="CN6:CV6" si="10">IF(CN7="",NA(),CN7)</f>
        <v>88.79</v>
      </c>
      <c r="CO6" s="21">
        <f t="shared" si="10"/>
        <v>90.18</v>
      </c>
      <c r="CP6" s="21">
        <f t="shared" si="10"/>
        <v>93.64</v>
      </c>
      <c r="CQ6" s="21">
        <f t="shared" si="10"/>
        <v>92.66</v>
      </c>
      <c r="CR6" s="21">
        <f t="shared" si="10"/>
        <v>51.71</v>
      </c>
      <c r="CS6" s="21">
        <f t="shared" si="10"/>
        <v>50.56</v>
      </c>
      <c r="CT6" s="21">
        <f t="shared" si="10"/>
        <v>47.35</v>
      </c>
      <c r="CU6" s="21">
        <f t="shared" si="10"/>
        <v>46.36</v>
      </c>
      <c r="CV6" s="21">
        <f t="shared" si="10"/>
        <v>228.91</v>
      </c>
      <c r="CW6" s="20" t="str">
        <f>IF(CW7="","",IF(CW7="-","【-】","【"&amp;SUBSTITUTE(TEXT(CW7,"#,##0.00"),"-","△")&amp;"】"))</f>
        <v>【224.12】</v>
      </c>
      <c r="CX6" s="21">
        <f>IF(CX7="",NA(),CX7)</f>
        <v>100</v>
      </c>
      <c r="CY6" s="21">
        <f t="shared" ref="CY6:DG6" si="11">IF(CY7="",NA(),CY7)</f>
        <v>100</v>
      </c>
      <c r="CZ6" s="21">
        <f t="shared" si="11"/>
        <v>100</v>
      </c>
      <c r="DA6" s="21">
        <f t="shared" si="11"/>
        <v>100</v>
      </c>
      <c r="DB6" s="21">
        <f t="shared" si="11"/>
        <v>100</v>
      </c>
      <c r="DC6" s="21">
        <f t="shared" si="11"/>
        <v>82.91</v>
      </c>
      <c r="DD6" s="21">
        <f t="shared" si="11"/>
        <v>83.85</v>
      </c>
      <c r="DE6" s="21">
        <f t="shared" si="11"/>
        <v>81.209999999999994</v>
      </c>
      <c r="DF6" s="21">
        <f t="shared" si="11"/>
        <v>83.08</v>
      </c>
      <c r="DG6" s="21">
        <f t="shared" si="11"/>
        <v>82.61</v>
      </c>
      <c r="DH6" s="20" t="str">
        <f>IF(DH7="","",IF(DH7="-","【-】","【"&amp;SUBSTITUTE(TEXT(DH7,"#,##0.00"),"-","△")&amp;"】"))</f>
        <v>【81.92】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14371</v>
      </c>
      <c r="D7" s="23">
        <v>47</v>
      </c>
      <c r="E7" s="23">
        <v>18</v>
      </c>
      <c r="F7" s="23">
        <v>1</v>
      </c>
      <c r="G7" s="23">
        <v>0</v>
      </c>
      <c r="H7" s="23" t="s">
        <v>99</v>
      </c>
      <c r="I7" s="23" t="s">
        <v>100</v>
      </c>
      <c r="J7" s="23" t="s">
        <v>101</v>
      </c>
      <c r="K7" s="23" t="s">
        <v>102</v>
      </c>
      <c r="L7" s="23" t="s">
        <v>103</v>
      </c>
      <c r="M7" s="23" t="s">
        <v>104</v>
      </c>
      <c r="N7" s="24" t="s">
        <v>105</v>
      </c>
      <c r="O7" s="24" t="s">
        <v>106</v>
      </c>
      <c r="P7" s="24">
        <v>32.04</v>
      </c>
      <c r="Q7" s="24">
        <v>100</v>
      </c>
      <c r="R7" s="24">
        <v>5000</v>
      </c>
      <c r="S7" s="24">
        <v>1713</v>
      </c>
      <c r="T7" s="24">
        <v>158.69999999999999</v>
      </c>
      <c r="U7" s="24">
        <v>10.79</v>
      </c>
      <c r="V7" s="24">
        <v>545</v>
      </c>
      <c r="W7" s="24">
        <v>22</v>
      </c>
      <c r="X7" s="24">
        <v>24.77</v>
      </c>
      <c r="Y7" s="24">
        <v>93.42</v>
      </c>
      <c r="Z7" s="24">
        <v>93.6</v>
      </c>
      <c r="AA7" s="24">
        <v>93.37</v>
      </c>
      <c r="AB7" s="24">
        <v>92.97</v>
      </c>
      <c r="AC7" s="24">
        <v>92.75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1087.99</v>
      </c>
      <c r="BG7" s="24">
        <v>1007.21</v>
      </c>
      <c r="BH7" s="24">
        <v>944.4</v>
      </c>
      <c r="BI7" s="24">
        <v>864.08</v>
      </c>
      <c r="BJ7" s="24">
        <v>788.12</v>
      </c>
      <c r="BK7" s="24">
        <v>888.8</v>
      </c>
      <c r="BL7" s="24">
        <v>855.65</v>
      </c>
      <c r="BM7" s="24">
        <v>862.99</v>
      </c>
      <c r="BN7" s="24">
        <v>782.91</v>
      </c>
      <c r="BO7" s="24">
        <v>783.21</v>
      </c>
      <c r="BP7" s="24">
        <v>765.05</v>
      </c>
      <c r="BQ7" s="24">
        <v>73.89</v>
      </c>
      <c r="BR7" s="24">
        <v>67.41</v>
      </c>
      <c r="BS7" s="24">
        <v>68.599999999999994</v>
      </c>
      <c r="BT7" s="24">
        <v>70.14</v>
      </c>
      <c r="BU7" s="24">
        <v>67.430000000000007</v>
      </c>
      <c r="BV7" s="24">
        <v>52.55</v>
      </c>
      <c r="BW7" s="24">
        <v>52.23</v>
      </c>
      <c r="BX7" s="24">
        <v>50.06</v>
      </c>
      <c r="BY7" s="24">
        <v>49.38</v>
      </c>
      <c r="BZ7" s="24">
        <v>48.53</v>
      </c>
      <c r="CA7" s="24">
        <v>48.97</v>
      </c>
      <c r="CB7" s="24">
        <v>340.95</v>
      </c>
      <c r="CC7" s="24">
        <v>374.3</v>
      </c>
      <c r="CD7" s="24">
        <v>374.84</v>
      </c>
      <c r="CE7" s="24">
        <v>369.33</v>
      </c>
      <c r="CF7" s="24">
        <v>386.58</v>
      </c>
      <c r="CG7" s="24">
        <v>292.45</v>
      </c>
      <c r="CH7" s="24">
        <v>294.05</v>
      </c>
      <c r="CI7" s="24">
        <v>309.22000000000003</v>
      </c>
      <c r="CJ7" s="24">
        <v>316.97000000000003</v>
      </c>
      <c r="CK7" s="24">
        <v>326.17</v>
      </c>
      <c r="CL7" s="24">
        <v>328.76</v>
      </c>
      <c r="CM7" s="24">
        <v>87.29</v>
      </c>
      <c r="CN7" s="24">
        <v>88.79</v>
      </c>
      <c r="CO7" s="24">
        <v>90.18</v>
      </c>
      <c r="CP7" s="24">
        <v>93.64</v>
      </c>
      <c r="CQ7" s="24">
        <v>92.66</v>
      </c>
      <c r="CR7" s="24">
        <v>51.71</v>
      </c>
      <c r="CS7" s="24">
        <v>50.56</v>
      </c>
      <c r="CT7" s="24">
        <v>47.35</v>
      </c>
      <c r="CU7" s="24">
        <v>46.36</v>
      </c>
      <c r="CV7" s="24">
        <v>228.91</v>
      </c>
      <c r="CW7" s="24">
        <v>224.12</v>
      </c>
      <c r="CX7" s="24">
        <v>100</v>
      </c>
      <c r="CY7" s="24">
        <v>100</v>
      </c>
      <c r="CZ7" s="24">
        <v>100</v>
      </c>
      <c r="DA7" s="24">
        <v>100</v>
      </c>
      <c r="DB7" s="24">
        <v>100</v>
      </c>
      <c r="DC7" s="24">
        <v>82.91</v>
      </c>
      <c r="DD7" s="24">
        <v>83.85</v>
      </c>
      <c r="DE7" s="24">
        <v>81.209999999999994</v>
      </c>
      <c r="DF7" s="24">
        <v>83.08</v>
      </c>
      <c r="DG7" s="24">
        <v>82.61</v>
      </c>
      <c r="DH7" s="24">
        <v>81.92</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HOKURYU</cp:lastModifiedBy>
  <cp:lastPrinted>2023-01-19T08:06:05Z</cp:lastPrinted>
  <dcterms:created xsi:type="dcterms:W3CDTF">2022-12-01T02:09:19Z</dcterms:created>
  <dcterms:modified xsi:type="dcterms:W3CDTF">2023-01-19T08:08:54Z</dcterms:modified>
  <cp:category/>
</cp:coreProperties>
</file>